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03022799\Work Folders\Susannan\sähköavustus\"/>
    </mc:Choice>
  </mc:AlternateContent>
  <xr:revisionPtr revIDLastSave="0" documentId="13_ncr:1_{7051FE47-1490-4B64-B9AD-CA56E1481E12}" xr6:coauthVersionLast="47" xr6:coauthVersionMax="47" xr10:uidLastSave="{00000000-0000-0000-0000-000000000000}"/>
  <bookViews>
    <workbookView xWindow="-108" yWindow="-108" windowWidth="23256" windowHeight="12576" tabRatio="749" xr2:uid="{0C103165-793F-484C-A7BB-7A83A21780FC}"/>
  </bookViews>
  <sheets>
    <sheet name="Painotetun keskihinnan laskenta" sheetId="5" r:id="rId1"/>
    <sheet name="Esimerkit ja ohjeet" sheetId="9" r:id="rId2"/>
    <sheet name="Beräkning av vägt medelpris" sheetId="8" r:id="rId3"/>
    <sheet name="Exempel och anvisningar" sheetId="11" r:id="rId4"/>
  </sheets>
  <definedNames>
    <definedName name="_xlnm.Print_Area" localSheetId="0">'Painotetun keskihinnan laskenta'!$A$1:$E$12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9" l="1"/>
  <c r="D7" i="9"/>
  <c r="D8" i="9"/>
  <c r="D6" i="5"/>
  <c r="D5" i="5"/>
  <c r="D4" i="5"/>
  <c r="C26" i="11"/>
  <c r="B26" i="11"/>
  <c r="D25" i="11"/>
  <c r="D24" i="11"/>
  <c r="D23" i="11"/>
  <c r="C20" i="11"/>
  <c r="B20" i="11"/>
  <c r="D19" i="11"/>
  <c r="D18" i="11"/>
  <c r="D17" i="11"/>
  <c r="C14" i="11"/>
  <c r="B14" i="11"/>
  <c r="D13" i="11"/>
  <c r="D12" i="11"/>
  <c r="D11" i="11"/>
  <c r="C8" i="11"/>
  <c r="B8" i="11"/>
  <c r="D7" i="11"/>
  <c r="D6" i="11"/>
  <c r="D5" i="11"/>
  <c r="B27" i="9"/>
  <c r="B21" i="9"/>
  <c r="B15" i="9"/>
  <c r="B9" i="9"/>
  <c r="C9" i="9"/>
  <c r="B7" i="8"/>
  <c r="B7" i="5"/>
  <c r="C7" i="8"/>
  <c r="D6" i="8"/>
  <c r="D5" i="8"/>
  <c r="D4" i="8"/>
  <c r="C7" i="5"/>
  <c r="C27" i="9"/>
  <c r="D26" i="9"/>
  <c r="D25" i="9"/>
  <c r="D24" i="9"/>
  <c r="C21" i="9"/>
  <c r="D20" i="9"/>
  <c r="D19" i="9"/>
  <c r="D18" i="9"/>
  <c r="C15" i="9"/>
  <c r="D14" i="9"/>
  <c r="D13" i="9"/>
  <c r="D12" i="9"/>
  <c r="D8" i="11" l="1"/>
  <c r="D14" i="11"/>
  <c r="D20" i="11"/>
  <c r="D26" i="11"/>
  <c r="D7" i="8"/>
  <c r="D9" i="9"/>
  <c r="D27" i="9"/>
  <c r="D15" i="9"/>
  <c r="D21" i="9"/>
  <c r="D7" i="5"/>
</calcChain>
</file>

<file path=xl/sharedStrings.xml><?xml version="1.0" encoding="utf-8"?>
<sst xmlns="http://schemas.openxmlformats.org/spreadsheetml/2006/main" count="137" uniqueCount="52">
  <si>
    <t>OBS! Räknaren är menad som ett hjälpmedel och berättigar inte i sig till understöd</t>
  </si>
  <si>
    <t>Kulutuksella painotetun keskihinnan laskenta</t>
  </si>
  <si>
    <t>Sopimustyyppi</t>
  </si>
  <si>
    <t>Kulutus</t>
  </si>
  <si>
    <t>Energiamaksu</t>
  </si>
  <si>
    <t>Yksikköhinta</t>
  </si>
  <si>
    <t>Vaihto pörssisähkön ja kiinteähintaisen välillä</t>
  </si>
  <si>
    <t>Esimerkit ja ohjeet</t>
  </si>
  <si>
    <t>Vaihto kiinteähintaisen päivä- ja yösähkösopimuksen ja pörssisähkön välillä</t>
  </si>
  <si>
    <t>Päivä- ja yösähkön keskihinnan laskenta</t>
  </si>
  <si>
    <t>Vaihto kahden eri kiinteähintaisen välillä</t>
  </si>
  <si>
    <t>Hakemukselle siirrettävä kulutus ja energiamaksu</t>
  </si>
  <si>
    <t>Kiinteähintainen sähkö</t>
  </si>
  <si>
    <t>Pörssisähkö</t>
  </si>
  <si>
    <t>Ohjeet ja esimerkit</t>
  </si>
  <si>
    <t>Huom. Tämä laskuri on tarkoitettu apuvälineeksi eikä se itsessään oikeuta avustuksen saamiseen.</t>
  </si>
  <si>
    <t>Ohjeet</t>
  </si>
  <si>
    <t>Förbrukning</t>
  </si>
  <si>
    <t>Energiavgift</t>
  </si>
  <si>
    <t>Enhetspris</t>
  </si>
  <si>
    <t>Typ av elavtal</t>
  </si>
  <si>
    <t>Förbrukning och energiavgift som anges i ansökan</t>
  </si>
  <si>
    <t>El med fast pris</t>
  </si>
  <si>
    <t>Börsel</t>
  </si>
  <si>
    <t>Beräkning av det förbrukningsvägda medelpriset</t>
  </si>
  <si>
    <t>Exempel och anvisningar</t>
  </si>
  <si>
    <t>Anvisningar</t>
  </si>
  <si>
    <t>Byte mellan två avtal med fast pris</t>
  </si>
  <si>
    <t>Byte mellan börsel och ett fast avtal</t>
  </si>
  <si>
    <t>Mata in börselens förbrukning på denna rad</t>
  </si>
  <si>
    <t>Lämna den andra raden tom</t>
  </si>
  <si>
    <t>Fyll endast i en rad ifall elen betalas enligt ett fast pris</t>
  </si>
  <si>
    <t>&lt;- Kopiera denna förbrukning och energiavgift till ansökan </t>
  </si>
  <si>
    <t>Mata in det upphörda avtalets uppgifter på en rad</t>
  </si>
  <si>
    <t>Mata in det nya avtalets uppgifter på en annan rad</t>
  </si>
  <si>
    <t>Lämna raden för börsel tom</t>
  </si>
  <si>
    <t>Mata in dag- och nattelens uppgifter på skilda rader</t>
  </si>
  <si>
    <t>Beräkning av medelpriset av dag- och nattel</t>
  </si>
  <si>
    <t>Byte mellan dag- och nattelsavtal och börsel</t>
  </si>
  <si>
    <t>Mata in börselens uppgifter på denna rad</t>
  </si>
  <si>
    <t>Jos sähköstä maksetaan yhdellä  kiinteällä hinnalla niin täytä laskun tiedot vain yhdelle riville</t>
  </si>
  <si>
    <t>Jätä toinen rivi tyhjäksi</t>
  </si>
  <si>
    <t>Täytä pörssisähkön kulutus tälle riville</t>
  </si>
  <si>
    <t xml:space="preserve"> &lt;- Kopioi tämä kulutus ja energiamaksutieto hakemukselle</t>
  </si>
  <si>
    <t>&lt;- Kopioi tämä kulutus ja energiamaksutieto hakemukselle</t>
  </si>
  <si>
    <t>Syötä loppuneen sopimuksen laskun tiedot yhdelle rivile</t>
  </si>
  <si>
    <t>Syötä alkaneen sopimuksen laskun tiedot toiselle riville</t>
  </si>
  <si>
    <t>Jätä pörssisähkön rivi tyhjäksi</t>
  </si>
  <si>
    <t>Syötä päivä ja yösähkön laskujen tiedot omille riveilleen</t>
  </si>
  <si>
    <t>Syötä pörssisähkön tiedot tälle riville</t>
  </si>
  <si>
    <t>Tällä laskurilla voit laskea kulutuksen, energiamaksun ja yksikköhinnan, kun sähkösopimus on vaihtunut tai sinulla on kaksitariffisopimus (yö/päiväsähkö eri hinnoilla).</t>
  </si>
  <si>
    <t>Med denna räknare kan du räkna förbrukningen, energiavgiften och enhetspriset då elavtalet har ändrat eller ifall du har ett dag- och nattels avtal med olika pris.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</si>
</sst>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€&quot;_-;\-* #,##0\ &quot;€&quot;_-;_-* &quot;-&quot;??\ &quot;€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3F3F76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8" tint="-0.24994659260841701"/>
      <name val="Verdana"/>
      <family val="2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Verdana"/>
      <family val="2"/>
    </font>
    <font>
      <b/>
      <sz val="10"/>
      <color theme="0"/>
      <name val="Verdana"/>
      <family val="2"/>
    </font>
    <font>
      <sz val="11"/>
      <color theme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theme="0" tint="-0.34998626667073579"/>
      </right>
      <top style="mediumDashDot">
        <color theme="0" tint="-0.34998626667073579"/>
      </top>
      <bottom style="mediumDashDot">
        <color theme="0" tint="-0.34998626667073579"/>
      </bottom>
      <diagonal/>
    </border>
    <border>
      <left style="medium">
        <color indexed="64"/>
      </left>
      <right/>
      <top/>
      <bottom style="mediumDashDot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0" fillId="4" borderId="2" applyNumberFormat="0" applyAlignment="0" applyProtection="0"/>
    <xf numFmtId="0" fontId="9" fillId="2" borderId="2" applyNumberFormat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 applyBorder="1"/>
    <xf numFmtId="0" fontId="4" fillId="0" borderId="0" xfId="0" applyFont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/>
    <xf numFmtId="0" fontId="8" fillId="0" borderId="0" xfId="0" applyFont="1"/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0" fillId="0" borderId="0" xfId="0" applyBorder="1"/>
    <xf numFmtId="0" fontId="8" fillId="3" borderId="0" xfId="0" applyFont="1" applyFill="1"/>
    <xf numFmtId="0" fontId="2" fillId="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1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3" fillId="4" borderId="3" xfId="1" applyFont="1" applyBorder="1" applyAlignment="1">
      <alignment vertical="center"/>
    </xf>
    <xf numFmtId="0" fontId="3" fillId="4" borderId="2" xfId="1" applyFont="1" applyAlignment="1">
      <alignment vertical="center"/>
    </xf>
    <xf numFmtId="0" fontId="3" fillId="4" borderId="4" xfId="1" applyFont="1" applyBorder="1" applyAlignment="1">
      <alignment vertical="center"/>
    </xf>
    <xf numFmtId="0" fontId="9" fillId="2" borderId="2" xfId="2" applyAlignment="1">
      <alignment vertical="center"/>
    </xf>
    <xf numFmtId="164" fontId="9" fillId="2" borderId="2" xfId="2" applyNumberFormat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11" fillId="4" borderId="3" xfId="1" applyFont="1" applyBorder="1" applyAlignment="1">
      <alignment vertical="center"/>
    </xf>
    <xf numFmtId="0" fontId="11" fillId="4" borderId="2" xfId="1" applyFont="1" applyAlignment="1">
      <alignment vertical="center"/>
    </xf>
    <xf numFmtId="0" fontId="11" fillId="4" borderId="4" xfId="1" applyFont="1" applyBorder="1" applyAlignment="1">
      <alignment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5" fontId="9" fillId="2" borderId="12" xfId="2" applyNumberFormat="1" applyBorder="1" applyAlignment="1">
      <alignment vertical="center"/>
    </xf>
    <xf numFmtId="165" fontId="9" fillId="2" borderId="13" xfId="2" applyNumberForma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9" fillId="2" borderId="15" xfId="2" applyFont="1" applyBorder="1" applyAlignment="1">
      <alignment vertical="center" wrapText="1"/>
    </xf>
    <xf numFmtId="164" fontId="9" fillId="2" borderId="15" xfId="2" applyNumberFormat="1" applyFont="1" applyBorder="1" applyAlignment="1">
      <alignment vertical="center" wrapText="1"/>
    </xf>
    <xf numFmtId="165" fontId="9" fillId="2" borderId="16" xfId="2" applyNumberFormat="1" applyFont="1" applyBorder="1" applyAlignment="1">
      <alignment vertical="center" wrapText="1"/>
    </xf>
    <xf numFmtId="165" fontId="9" fillId="2" borderId="12" xfId="2" applyNumberFormat="1" applyFont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vertical="center" wrapText="1"/>
    </xf>
    <xf numFmtId="164" fontId="11" fillId="4" borderId="2" xfId="1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65" fontId="9" fillId="2" borderId="12" xfId="2" applyNumberFormat="1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9" fillId="2" borderId="15" xfId="2" applyFont="1" applyFill="1" applyBorder="1" applyAlignment="1">
      <alignment vertical="center" wrapText="1"/>
    </xf>
    <xf numFmtId="164" fontId="9" fillId="2" borderId="15" xfId="2" applyNumberFormat="1" applyFont="1" applyFill="1" applyBorder="1" applyAlignment="1">
      <alignment vertical="center" wrapText="1"/>
    </xf>
    <xf numFmtId="165" fontId="9" fillId="2" borderId="16" xfId="2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9" fillId="2" borderId="5" xfId="2" applyFont="1" applyBorder="1" applyAlignment="1">
      <alignment vertical="center"/>
    </xf>
    <xf numFmtId="165" fontId="9" fillId="2" borderId="19" xfId="2" applyNumberFormat="1" applyFont="1" applyBorder="1" applyAlignment="1">
      <alignment vertical="center"/>
    </xf>
    <xf numFmtId="165" fontId="9" fillId="2" borderId="20" xfId="2" applyNumberFormat="1" applyFont="1" applyBorder="1" applyAlignment="1">
      <alignment vertical="center"/>
    </xf>
    <xf numFmtId="165" fontId="9" fillId="2" borderId="21" xfId="2" applyNumberFormat="1" applyFont="1" applyBorder="1" applyAlignment="1">
      <alignment vertical="center"/>
    </xf>
    <xf numFmtId="0" fontId="11" fillId="4" borderId="2" xfId="1" applyFont="1" applyAlignment="1" applyProtection="1">
      <alignment vertical="center" wrapText="1"/>
      <protection locked="0"/>
    </xf>
    <xf numFmtId="164" fontId="11" fillId="4" borderId="2" xfId="1" applyNumberFormat="1" applyFont="1" applyAlignment="1" applyProtection="1">
      <alignment vertical="center" wrapText="1"/>
      <protection locked="0"/>
    </xf>
    <xf numFmtId="0" fontId="11" fillId="4" borderId="2" xfId="1" applyFont="1" applyFill="1" applyBorder="1" applyAlignment="1" applyProtection="1">
      <alignment vertical="center" wrapText="1"/>
      <protection locked="0"/>
    </xf>
    <xf numFmtId="164" fontId="11" fillId="4" borderId="2" xfId="1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3">
    <cellStyle name="Laskenta" xfId="2" builtinId="22" customBuiltin="1"/>
    <cellStyle name="Normaali" xfId="0" builtinId="0"/>
    <cellStyle name="Syöttö" xfId="1" builtinId="20" customBuiltin="1"/>
  </cellStyles>
  <dxfs count="7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numFmt numFmtId="164" formatCode="_-* #,##0\ &quot;€&quot;_-;\-* #,##0\ &quot;€&quot;_-;_-* &quot;-&quot;??\ &quot;€&quot;_-;_-@_-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numFmt numFmtId="164" formatCode="_-* #,##0\ &quot;€&quot;_-;\-* #,##0\ &quot;€&quot;_-;_-* &quot;-&quot;??\ &quot;€&quot;_-;_-@_-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24994659260841701"/>
        <name val="Verdana"/>
        <family val="2"/>
        <scheme val="none"/>
      </font>
      <numFmt numFmtId="165" formatCode="0.000"/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numFmt numFmtId="164" formatCode="_-* #,##0\ &quot;€&quot;_-;\-* #,##0\ &quot;€&quot;_-;_-* &quot;-&quot;??\ &quot;€&quot;_-;_-@_-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Verdana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numFmt numFmtId="165" formatCode="0.000"/>
      <alignment horizontal="general" vertical="center" textRotation="0" wrapText="0" indent="0" justifyLastLine="0" shrinkToFit="0" readingOrder="0"/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231911</xdr:colOff>
      <xdr:row>0</xdr:row>
      <xdr:rowOff>59635</xdr:rowOff>
    </xdr:from>
    <xdr:to>
      <xdr:col>4</xdr:col>
      <xdr:colOff>1230382</xdr:colOff>
      <xdr:row>0</xdr:row>
      <xdr:rowOff>699715</xdr:rowOff>
    </xdr:to>
    <xdr:pic>
      <xdr:nvPicPr>
        <xdr:cNvPr id="7" name="Kuva 6" descr="Asumisen rahoitus- ja kehittämiskeskuksen (ARA) logo.">
          <a:extLst>
            <a:ext uri="{FF2B5EF4-FFF2-40B4-BE49-F238E27FC236}">
              <a16:creationId xmlns:a16="http://schemas.microsoft.com/office/drawing/2014/main" id="{3C443E19-4FE9-B61B-4885-11E5636D0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041" y="59635"/>
          <a:ext cx="2264054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125895</xdr:colOff>
      <xdr:row>0</xdr:row>
      <xdr:rowOff>53009</xdr:rowOff>
    </xdr:from>
    <xdr:to>
      <xdr:col>5</xdr:col>
      <xdr:colOff>355740</xdr:colOff>
      <xdr:row>0</xdr:row>
      <xdr:rowOff>693089</xdr:rowOff>
    </xdr:to>
    <xdr:pic>
      <xdr:nvPicPr>
        <xdr:cNvPr id="4" name="Kuva 3" descr="Logotyp av Finansierings- och utvecklingscentralen för boendet (ARA).">
          <a:extLst>
            <a:ext uri="{FF2B5EF4-FFF2-40B4-BE49-F238E27FC236}">
              <a16:creationId xmlns:a16="http://schemas.microsoft.com/office/drawing/2014/main" id="{9C6E7ABF-D198-688B-8BC1-7E993683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269" y="53009"/>
          <a:ext cx="2264054" cy="6400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8831AAF-E60D-4A06-8366-46603B1A070D}" name="Taulukko6" displayName="Taulukko6" ref="A3:D7" totalsRowShown="0" headerRowDxfId="56" dataDxfId="51" headerRowBorderDxfId="57" tableBorderDxfId="58">
  <autoFilter ref="A3:D7" xr:uid="{48831AAF-E60D-4A06-8366-46603B1A070D}"/>
  <tableColumns count="4">
    <tableColumn id="1" xr3:uid="{EB074B60-A197-4F66-AB97-293D6914E3A2}" name="Sopimustyyppi" dataDxfId="55"/>
    <tableColumn id="2" xr3:uid="{09A044F5-FAC2-4F9B-8C52-D7E099896026}" name="Kulutus" dataDxfId="54" dataCellStyle="Syöttö"/>
    <tableColumn id="3" xr3:uid="{C92C1C5A-BE60-4732-87FC-84D553EB6695}" name="Energiamaksu" dataDxfId="53" dataCellStyle="Syöttö"/>
    <tableColumn id="4" xr3:uid="{AC9C57B6-E881-4439-9FBE-0CCAF9985CE1}" name="Yksikköhinta" dataDxfId="52" dataCellStyle="Laskenta">
      <calculatedColumnFormula>IFERROR(C4/B4, )</calculatedColumn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DD76BAB-21A0-4799-9FC7-7BF2F1C3D354}" name="Taulukko12" displayName="Taulukko12" ref="A22:D26" totalsRowShown="0" headerRowDxfId="0" headerRowBorderDxfId="3" tableBorderDxfId="4">
  <autoFilter ref="A22:D26" xr:uid="{3DD76BAB-21A0-4799-9FC7-7BF2F1C3D354}"/>
  <tableColumns count="4">
    <tableColumn id="1" xr3:uid="{B33B4AEB-F6A3-4D4F-8FBC-8401079F756A}" name="Typ av elavtal" dataDxfId="2"/>
    <tableColumn id="2" xr3:uid="{F85567C8-CA49-4CFB-BA1A-4FE04AD4ECF1}" name="Förbrukning"/>
    <tableColumn id="3" xr3:uid="{344C6AB1-5CB5-4A0B-8034-C583A0B33E5C}" name="Energiavgift"/>
    <tableColumn id="4" xr3:uid="{B98DD859-094C-4F56-B5AD-D12D59FD5575}" name="Enhetspris" dataDxfId="1" dataCellStyle="Laskenta">
      <calculatedColumnFormula>IFERROR(C23/B23, 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BA0780-2820-44D9-809E-EF90C88C51F1}" name="Taulukko2" displayName="Taulukko2" ref="A5:D9" totalsRowShown="0" headerRowDxfId="74" headerRowBorderDxfId="77" tableBorderDxfId="78">
  <autoFilter ref="A5:D9" xr:uid="{F0BA0780-2820-44D9-809E-EF90C88C51F1}"/>
  <tableColumns count="4">
    <tableColumn id="1" xr3:uid="{B092588A-6FE3-4723-81D2-46481F3B447F}" name="Sopimustyyppi" dataDxfId="76"/>
    <tableColumn id="2" xr3:uid="{8B75FA26-255D-4749-8923-2EE90BAA71F9}" name="Kulutus"/>
    <tableColumn id="3" xr3:uid="{A9A76FEA-D4FA-4B34-A7CC-008D92FFF602}" name="Energiamaksu"/>
    <tableColumn id="4" xr3:uid="{C39B403C-60AA-4C92-A1C5-258E0CC726CC}" name="Yksikköhinta" dataDxfId="75" dataCellStyle="Laskenta">
      <calculatedColumnFormula>IFERROR(C6/B6, 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B75364-74A2-45A9-9EC4-89383C67F991}" name="Taulukko3" displayName="Taulukko3" ref="A11:D15" totalsRowShown="0" headerRowDxfId="69" headerRowBorderDxfId="72" tableBorderDxfId="73">
  <autoFilter ref="A11:D15" xr:uid="{DFB75364-74A2-45A9-9EC4-89383C67F991}"/>
  <tableColumns count="4">
    <tableColumn id="1" xr3:uid="{776C0276-1BFB-4443-8EB6-C414F936D3CD}" name="Sopimustyyppi" dataDxfId="71"/>
    <tableColumn id="2" xr3:uid="{0DD2E125-3EC0-4244-A620-2D9929622B4A}" name="Kulutus"/>
    <tableColumn id="3" xr3:uid="{ADABDFAE-7995-4AA2-AE0C-57E28B0299B6}" name="Energiamaksu"/>
    <tableColumn id="4" xr3:uid="{C0AAD1ED-3962-4787-8258-A9F269404FE3}" name="Yksikköhinta" dataDxfId="70" dataCellStyle="Laskenta">
      <calculatedColumnFormula>IFERROR(C12/B12, 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D47597-C5F5-40C1-8222-B032CD431EB5}" name="Taulukko4" displayName="Taulukko4" ref="A17:D21" totalsRowShown="0" headerRowDxfId="64" headerRowBorderDxfId="67" tableBorderDxfId="68">
  <autoFilter ref="A17:D21" xr:uid="{CFD47597-C5F5-40C1-8222-B032CD431EB5}"/>
  <tableColumns count="4">
    <tableColumn id="1" xr3:uid="{CEA672D7-41A7-4B05-85E8-ECA71E4C7410}" name="Sopimustyyppi" dataDxfId="66"/>
    <tableColumn id="2" xr3:uid="{26308EDB-40AA-48CC-833E-B86106D8BF2F}" name="Kulutus"/>
    <tableColumn id="3" xr3:uid="{081A2EFE-D5CB-47E9-8546-B8997961B1AB}" name="Energiamaksu"/>
    <tableColumn id="4" xr3:uid="{1C294CB5-432E-4DD8-806A-A819E6F9FBD2}" name="Yksikköhinta" dataDxfId="65" dataCellStyle="Laskenta">
      <calculatedColumnFormula>IFERROR(C18/B18, 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3E341D8-E4D4-4D47-94C0-96B362FBE00B}" name="Taulukko5" displayName="Taulukko5" ref="A23:D27" totalsRowShown="0" headerRowDxfId="59" headerRowBorderDxfId="62" tableBorderDxfId="63">
  <autoFilter ref="A23:D27" xr:uid="{63E341D8-E4D4-4D47-94C0-96B362FBE00B}"/>
  <tableColumns count="4">
    <tableColumn id="1" xr3:uid="{0C4A9404-ACA7-44AE-9AC6-54D191B2C6C4}" name="Sopimustyyppi" dataDxfId="61"/>
    <tableColumn id="2" xr3:uid="{42466482-5B4F-4F0B-8147-4BFB1BC60EBD}" name="Kulutus"/>
    <tableColumn id="3" xr3:uid="{E37719D3-89E2-463C-BB37-EA0E131D7E26}" name="Energiamaksu"/>
    <tableColumn id="4" xr3:uid="{965A0735-C93D-421A-B206-B20DDBF996D5}" name="Yksikköhinta" dataDxfId="60" dataCellStyle="Laskenta">
      <calculatedColumnFormula>IFERROR(C24/B24, 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6121F53-243C-4E7B-9637-BDDF4690EA2E}" name="Taulukko7" displayName="Taulukko7" ref="A3:D7" totalsRowShown="0" headerRowDxfId="44" headerRowBorderDxfId="49" tableBorderDxfId="50">
  <autoFilter ref="A3:D7" xr:uid="{96121F53-243C-4E7B-9637-BDDF4690EA2E}"/>
  <tableColumns count="4">
    <tableColumn id="1" xr3:uid="{15863733-0F26-4184-BAC1-70A76F4C4807}" name="Typ av elavtal" dataDxfId="48"/>
    <tableColumn id="2" xr3:uid="{BE4B9057-3CB9-406A-A398-E6F4727960CA}" name="Förbrukning" dataDxfId="47" dataCellStyle="Syöttö"/>
    <tableColumn id="3" xr3:uid="{3E2E0507-3C25-47AE-BCB1-30A94538C3A4}" name="Energiavgift" dataDxfId="46" dataCellStyle="Syöttö"/>
    <tableColumn id="4" xr3:uid="{3D6F8665-43FB-4134-986C-4B7C1FC34BD3}" name="Enhetspris" dataDxfId="45" dataCellStyle="Laskenta">
      <calculatedColumnFormula>IFERROR(C4/B4, )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3C7070D-D3DF-4352-88D4-1CD0814409F7}" name="Taulukko9" displayName="Taulukko9" ref="A4:D8" totalsRowShown="0" headerRowDxfId="15" dataDxfId="17" headerRowBorderDxfId="16" tableBorderDxfId="22">
  <autoFilter ref="A4:D8" xr:uid="{F3C7070D-D3DF-4352-88D4-1CD0814409F7}"/>
  <tableColumns count="4">
    <tableColumn id="1" xr3:uid="{2F1CD18B-84F1-49C7-A5EC-7DB47CB04D47}" name="Typ av elavtal" dataDxfId="21"/>
    <tableColumn id="2" xr3:uid="{8316E47C-8035-4D04-BD71-6D3B8A800E4E}" name="Förbrukning" dataDxfId="20" dataCellStyle="Syöttö"/>
    <tableColumn id="3" xr3:uid="{AFED2B6C-7F75-4934-BBE1-40E684A8F0EB}" name="Energiavgift" dataDxfId="19" dataCellStyle="Syöttö"/>
    <tableColumn id="4" xr3:uid="{B9D57E5B-F96E-4648-8E11-01559FC49514}" name="Enhetspris" dataDxfId="18" dataCellStyle="Laskenta">
      <calculatedColumnFormula>IFERROR(C5/B5, 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441CA15-654C-4E98-B35B-093F8E4F532C}" name="Taulukko10" displayName="Taulukko10" ref="A10:D14" totalsRowShown="0" headerRowDxfId="10" headerRowBorderDxfId="13" tableBorderDxfId="14">
  <autoFilter ref="A10:D14" xr:uid="{B441CA15-654C-4E98-B35B-093F8E4F532C}"/>
  <tableColumns count="4">
    <tableColumn id="1" xr3:uid="{86EC4E47-30C5-4438-B254-BD9E62A7D9A6}" name="Typ av elavtal" dataDxfId="12"/>
    <tableColumn id="2" xr3:uid="{61CA531D-E03E-424A-B18E-F57CAD7DF5DA}" name="Förbrukning"/>
    <tableColumn id="3" xr3:uid="{70AED64B-D189-431A-9CCA-C3548DBC1D25}" name="Energiavgift"/>
    <tableColumn id="4" xr3:uid="{CEE418C7-BE84-493A-8275-BC53365ED73E}" name="Enhetspris" dataDxfId="11" dataCellStyle="Laskenta">
      <calculatedColumnFormula>IFERROR(C11/B11, 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10C6053-4315-4DBA-A81F-6F89E97FD0E9}" name="Taulukko11" displayName="Taulukko11" ref="A16:D20" totalsRowShown="0" headerRowDxfId="5" headerRowBorderDxfId="8" tableBorderDxfId="9">
  <autoFilter ref="A16:D20" xr:uid="{F10C6053-4315-4DBA-A81F-6F89E97FD0E9}"/>
  <tableColumns count="4">
    <tableColumn id="1" xr3:uid="{D383EFB2-94F3-4EA8-9C19-31E1C8C1C03D}" name="Typ av elavtal" dataDxfId="7"/>
    <tableColumn id="2" xr3:uid="{283BA9DB-DF42-4954-B7A3-02FD99F35F1B}" name="Förbrukning"/>
    <tableColumn id="3" xr3:uid="{5187F38B-73B7-4400-BC70-7C81B403D1EF}" name="Energiavgift"/>
    <tableColumn id="4" xr3:uid="{DC79A082-D369-4300-84BD-2C3B2DA4CAD9}" name="Enhetspris" dataDxfId="6" dataCellStyle="Laskenta">
      <calculatedColumnFormula>IFERROR(C17/B17, 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ARA Saavutettava">
      <a:dk1>
        <a:srgbClr val="323232"/>
      </a:dk1>
      <a:lt1>
        <a:srgbClr val="FFFFFF"/>
      </a:lt1>
      <a:dk2>
        <a:srgbClr val="2E5053"/>
      </a:dk2>
      <a:lt2>
        <a:srgbClr val="E5EFCD"/>
      </a:lt2>
      <a:accent1>
        <a:srgbClr val="94C43A"/>
      </a:accent1>
      <a:accent2>
        <a:srgbClr val="D89523"/>
      </a:accent2>
      <a:accent3>
        <a:srgbClr val="686767"/>
      </a:accent3>
      <a:accent4>
        <a:srgbClr val="C73D82"/>
      </a:accent4>
      <a:accent5>
        <a:srgbClr val="9F27C4"/>
      </a:accent5>
      <a:accent6>
        <a:srgbClr val="2E5053"/>
      </a:accent6>
      <a:hlink>
        <a:srgbClr val="1479B3"/>
      </a:hlink>
      <a:folHlink>
        <a:srgbClr val="C73D8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D0B0-A3D5-4DA0-992D-8690E91D1A30}">
  <dimension ref="A1:E42"/>
  <sheetViews>
    <sheetView tabSelected="1" zoomScale="115" zoomScaleNormal="115" workbookViewId="0">
      <selection activeCell="B4" sqref="B4"/>
    </sheetView>
  </sheetViews>
  <sheetFormatPr defaultRowHeight="12.6" x14ac:dyDescent="0.2"/>
  <cols>
    <col min="1" max="1" width="43.44140625" style="3" customWidth="1"/>
    <col min="2" max="2" width="14.33203125" style="3" customWidth="1"/>
    <col min="3" max="3" width="18.88671875" style="3" customWidth="1"/>
    <col min="4" max="4" width="18.44140625" style="8" customWidth="1"/>
    <col min="5" max="5" width="20" style="3" customWidth="1"/>
    <col min="6" max="6" width="11.6640625" style="3" customWidth="1"/>
    <col min="7" max="9" width="8.88671875" style="3"/>
    <col min="10" max="11" width="11.6640625" style="3" bestFit="1" customWidth="1"/>
    <col min="12" max="16384" width="8.88671875" style="3"/>
  </cols>
  <sheetData>
    <row r="1" spans="1:5" ht="85.8" customHeight="1" x14ac:dyDescent="0.3">
      <c r="A1" s="4" t="s">
        <v>1</v>
      </c>
      <c r="B1" s="5"/>
      <c r="C1" s="5"/>
      <c r="D1" s="7"/>
      <c r="E1" s="5"/>
    </row>
    <row r="2" spans="1:5" ht="53.4" customHeight="1" x14ac:dyDescent="0.3">
      <c r="A2" s="67" t="s">
        <v>50</v>
      </c>
      <c r="B2" s="68"/>
      <c r="C2" s="68"/>
      <c r="D2" s="68"/>
      <c r="E2" s="68"/>
    </row>
    <row r="3" spans="1:5" ht="21.6" customHeight="1" x14ac:dyDescent="0.2">
      <c r="A3" s="37" t="s">
        <v>2</v>
      </c>
      <c r="B3" s="37" t="s">
        <v>3</v>
      </c>
      <c r="C3" s="37" t="s">
        <v>4</v>
      </c>
      <c r="D3" s="37" t="s">
        <v>5</v>
      </c>
      <c r="E3" s="5"/>
    </row>
    <row r="4" spans="1:5" ht="21.6" customHeight="1" x14ac:dyDescent="0.2">
      <c r="A4" s="32" t="s">
        <v>12</v>
      </c>
      <c r="B4" s="63"/>
      <c r="C4" s="64"/>
      <c r="D4" s="44">
        <f>IFERROR(C4/B4, )</f>
        <v>0</v>
      </c>
      <c r="E4" s="5"/>
    </row>
    <row r="5" spans="1:5" ht="19.8" customHeight="1" x14ac:dyDescent="0.2">
      <c r="A5" s="32" t="s">
        <v>12</v>
      </c>
      <c r="B5" s="63"/>
      <c r="C5" s="64"/>
      <c r="D5" s="44">
        <f>IFERROR(C5/B5, )</f>
        <v>0</v>
      </c>
      <c r="E5" s="5"/>
    </row>
    <row r="6" spans="1:5" ht="17.399999999999999" customHeight="1" x14ac:dyDescent="0.2">
      <c r="A6" s="33" t="s">
        <v>13</v>
      </c>
      <c r="B6" s="63"/>
      <c r="C6" s="64"/>
      <c r="D6" s="44">
        <f>IFERROR(C6/B6, )</f>
        <v>0</v>
      </c>
      <c r="E6" s="5"/>
    </row>
    <row r="7" spans="1:5" ht="39" customHeight="1" x14ac:dyDescent="0.2">
      <c r="A7" s="40" t="s">
        <v>11</v>
      </c>
      <c r="B7" s="41">
        <f>ROUNDUP(B6+B5+B4,0)</f>
        <v>0</v>
      </c>
      <c r="C7" s="42">
        <f>ROUNDUP(C6+C5+C4,0)</f>
        <v>0</v>
      </c>
      <c r="D7" s="43">
        <f t="shared" ref="D7" si="0">IFERROR(C7/B7, )</f>
        <v>0</v>
      </c>
      <c r="E7" s="5"/>
    </row>
    <row r="8" spans="1:5" x14ac:dyDescent="0.2">
      <c r="A8" s="5"/>
      <c r="B8" s="5"/>
      <c r="C8" s="5"/>
      <c r="D8" s="7"/>
      <c r="E8" s="5"/>
    </row>
    <row r="9" spans="1:5" x14ac:dyDescent="0.2">
      <c r="A9" s="5"/>
      <c r="B9" s="5"/>
      <c r="C9" s="5"/>
      <c r="D9" s="7"/>
      <c r="E9" s="5"/>
    </row>
    <row r="10" spans="1:5" x14ac:dyDescent="0.2">
      <c r="A10" s="5"/>
      <c r="B10" s="5"/>
      <c r="C10" s="5"/>
      <c r="D10" s="7"/>
      <c r="E10" s="5"/>
    </row>
    <row r="11" spans="1:5" x14ac:dyDescent="0.2">
      <c r="A11" s="5"/>
      <c r="B11" s="5"/>
      <c r="C11" s="5"/>
      <c r="D11" s="7"/>
      <c r="E11" s="5"/>
    </row>
    <row r="12" spans="1:5" x14ac:dyDescent="0.2">
      <c r="A12" s="5"/>
      <c r="B12" s="5"/>
      <c r="C12" s="5"/>
      <c r="D12" s="7"/>
      <c r="E12" s="5"/>
    </row>
    <row r="13" spans="1:5" x14ac:dyDescent="0.2">
      <c r="A13" s="5"/>
      <c r="B13" s="5"/>
      <c r="C13" s="5"/>
      <c r="D13" s="7"/>
      <c r="E13" s="5"/>
    </row>
    <row r="14" spans="1:5" x14ac:dyDescent="0.2">
      <c r="A14" s="5"/>
      <c r="B14" s="5"/>
      <c r="C14" s="5"/>
      <c r="D14" s="7"/>
      <c r="E14" s="5"/>
    </row>
    <row r="15" spans="1:5" x14ac:dyDescent="0.2">
      <c r="A15" s="5"/>
      <c r="B15" s="5"/>
      <c r="C15" s="5"/>
      <c r="D15" s="7"/>
      <c r="E15" s="5"/>
    </row>
    <row r="16" spans="1:5" x14ac:dyDescent="0.2">
      <c r="A16" s="5"/>
      <c r="B16" s="5"/>
      <c r="C16" s="5"/>
      <c r="D16" s="7"/>
      <c r="E16" s="5"/>
    </row>
    <row r="17" spans="1:5" x14ac:dyDescent="0.2">
      <c r="A17" s="5"/>
      <c r="B17" s="5"/>
      <c r="C17" s="5"/>
      <c r="D17" s="7"/>
      <c r="E17" s="5"/>
    </row>
    <row r="18" spans="1:5" x14ac:dyDescent="0.2">
      <c r="A18" s="5"/>
      <c r="B18" s="5"/>
      <c r="C18" s="5"/>
      <c r="D18" s="7"/>
      <c r="E18" s="5"/>
    </row>
    <row r="19" spans="1:5" x14ac:dyDescent="0.2">
      <c r="A19" s="5"/>
      <c r="B19" s="5"/>
      <c r="C19" s="5"/>
      <c r="D19" s="7"/>
      <c r="E19" s="5"/>
    </row>
    <row r="20" spans="1:5" x14ac:dyDescent="0.2">
      <c r="A20" s="5"/>
      <c r="B20" s="5"/>
      <c r="C20" s="5"/>
      <c r="D20" s="7"/>
      <c r="E20" s="5"/>
    </row>
    <row r="21" spans="1:5" x14ac:dyDescent="0.2">
      <c r="A21" s="5"/>
      <c r="B21" s="5"/>
      <c r="C21" s="5"/>
      <c r="D21" s="7"/>
      <c r="E21" s="5"/>
    </row>
    <row r="22" spans="1:5" x14ac:dyDescent="0.2">
      <c r="A22" s="5"/>
      <c r="B22" s="5"/>
      <c r="C22" s="5"/>
      <c r="D22" s="7"/>
      <c r="E22" s="5"/>
    </row>
    <row r="23" spans="1:5" x14ac:dyDescent="0.2">
      <c r="A23" s="5"/>
      <c r="B23" s="5"/>
      <c r="C23" s="5"/>
      <c r="D23" s="7"/>
      <c r="E23" s="5"/>
    </row>
    <row r="24" spans="1:5" x14ac:dyDescent="0.2">
      <c r="A24" s="5"/>
      <c r="B24" s="5"/>
      <c r="C24" s="5"/>
      <c r="D24" s="7"/>
      <c r="E24" s="5"/>
    </row>
    <row r="25" spans="1:5" x14ac:dyDescent="0.2">
      <c r="A25" s="5"/>
      <c r="B25" s="5"/>
      <c r="C25" s="5"/>
      <c r="D25" s="7"/>
      <c r="E25" s="5"/>
    </row>
    <row r="26" spans="1:5" x14ac:dyDescent="0.2">
      <c r="A26" s="5"/>
      <c r="B26" s="5"/>
      <c r="C26" s="5"/>
      <c r="D26" s="7"/>
      <c r="E26" s="5"/>
    </row>
    <row r="27" spans="1:5" x14ac:dyDescent="0.2">
      <c r="A27" s="5"/>
      <c r="B27" s="5"/>
      <c r="C27" s="5"/>
      <c r="D27" s="7"/>
      <c r="E27" s="5"/>
    </row>
    <row r="28" spans="1:5" x14ac:dyDescent="0.2">
      <c r="A28" s="5"/>
      <c r="B28" s="5"/>
      <c r="C28" s="5"/>
      <c r="D28" s="7"/>
      <c r="E28" s="5"/>
    </row>
    <row r="29" spans="1:5" x14ac:dyDescent="0.2">
      <c r="A29" s="5"/>
      <c r="B29" s="5"/>
      <c r="C29" s="5"/>
      <c r="D29" s="7"/>
      <c r="E29" s="5"/>
    </row>
    <row r="30" spans="1:5" x14ac:dyDescent="0.2">
      <c r="A30" s="5"/>
      <c r="B30" s="5"/>
      <c r="C30" s="5"/>
      <c r="D30" s="7"/>
      <c r="E30" s="5"/>
    </row>
    <row r="31" spans="1:5" x14ac:dyDescent="0.2">
      <c r="A31" s="5"/>
      <c r="B31" s="5"/>
      <c r="C31" s="5"/>
      <c r="D31" s="7"/>
      <c r="E31" s="5"/>
    </row>
    <row r="32" spans="1:5" x14ac:dyDescent="0.2">
      <c r="A32" s="5"/>
      <c r="B32" s="5"/>
      <c r="C32" s="5"/>
      <c r="D32" s="7"/>
      <c r="E32" s="5"/>
    </row>
    <row r="33" spans="1:5" x14ac:dyDescent="0.2">
      <c r="A33" s="5"/>
      <c r="B33" s="5"/>
      <c r="C33" s="5"/>
      <c r="D33" s="7"/>
      <c r="E33" s="5"/>
    </row>
    <row r="34" spans="1:5" x14ac:dyDescent="0.2">
      <c r="A34" s="5"/>
      <c r="B34" s="5"/>
      <c r="C34" s="5"/>
      <c r="D34" s="7"/>
      <c r="E34" s="5"/>
    </row>
    <row r="35" spans="1:5" x14ac:dyDescent="0.2">
      <c r="A35" s="5"/>
      <c r="B35" s="5"/>
      <c r="C35" s="5"/>
      <c r="D35" s="7"/>
      <c r="E35" s="5"/>
    </row>
    <row r="36" spans="1:5" x14ac:dyDescent="0.2">
      <c r="A36" s="5"/>
      <c r="B36" s="5"/>
      <c r="C36" s="5"/>
      <c r="D36" s="7"/>
      <c r="E36" s="5"/>
    </row>
    <row r="37" spans="1:5" x14ac:dyDescent="0.2">
      <c r="A37" s="5"/>
      <c r="B37" s="5"/>
      <c r="C37" s="5"/>
      <c r="D37" s="7"/>
      <c r="E37" s="5"/>
    </row>
    <row r="38" spans="1:5" x14ac:dyDescent="0.2">
      <c r="A38" s="5"/>
      <c r="B38" s="5"/>
      <c r="C38" s="5"/>
      <c r="D38" s="7"/>
      <c r="E38" s="5"/>
    </row>
    <row r="39" spans="1:5" x14ac:dyDescent="0.2">
      <c r="A39" s="5"/>
      <c r="B39" s="5"/>
      <c r="C39" s="5"/>
      <c r="D39" s="7"/>
      <c r="E39" s="5"/>
    </row>
    <row r="40" spans="1:5" x14ac:dyDescent="0.2">
      <c r="A40" s="5"/>
      <c r="B40" s="5"/>
      <c r="C40" s="5"/>
      <c r="D40" s="7"/>
      <c r="E40" s="5"/>
    </row>
    <row r="41" spans="1:5" x14ac:dyDescent="0.2">
      <c r="A41" s="5"/>
      <c r="B41" s="5"/>
      <c r="C41" s="5"/>
      <c r="D41" s="7"/>
      <c r="E41" s="5"/>
    </row>
    <row r="42" spans="1:5" x14ac:dyDescent="0.2">
      <c r="A42" s="5"/>
      <c r="B42" s="5"/>
      <c r="C42" s="5"/>
      <c r="D42" s="7"/>
      <c r="E42" s="5"/>
    </row>
  </sheetData>
  <sheetProtection algorithmName="SHA-512" hashValue="qbs10v+BdGPzLsNezdfZjyjoaw3MK/wl3cHnDRrkZH8h2ZcXAvYnUJ9VokvYmPdqQvF2evy2SmbKS87tHZUKEw==" saltValue="S/zySV21UFtzlM+gk7QICA==" spinCount="100000" sheet="1" objects="1" scenarios="1"/>
  <mergeCells count="1">
    <mergeCell ref="A2:E2"/>
  </mergeCells>
  <conditionalFormatting sqref="D4:D7">
    <cfRule type="cellIs" dxfId="43" priority="2" operator="equal">
      <formula>0</formula>
    </cfRule>
  </conditionalFormatting>
  <pageMargins left="0.7" right="0.7" top="0.75" bottom="0.75" header="0.3" footer="0.3"/>
  <pageSetup paperSize="9" scale="8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08812-C652-4125-96DC-F2BBA4F38058}">
  <dimension ref="A1:F48"/>
  <sheetViews>
    <sheetView topLeftCell="A2" zoomScaleNormal="100" workbookViewId="0">
      <selection activeCell="E5" sqref="E5"/>
    </sheetView>
  </sheetViews>
  <sheetFormatPr defaultRowHeight="14.4" x14ac:dyDescent="0.3"/>
  <cols>
    <col min="1" max="1" width="43.88671875" bestFit="1" customWidth="1"/>
    <col min="2" max="2" width="18.109375" customWidth="1"/>
    <col min="3" max="3" width="19.6640625" customWidth="1"/>
    <col min="4" max="4" width="17.6640625" customWidth="1"/>
    <col min="5" max="5" width="47.33203125" style="9" customWidth="1"/>
    <col min="6" max="6" width="13.77734375" style="9" customWidth="1"/>
    <col min="9" max="10" width="11.6640625" bestFit="1" customWidth="1"/>
  </cols>
  <sheetData>
    <row r="1" spans="1:6" ht="17.399999999999999" hidden="1" customHeight="1" x14ac:dyDescent="0.3">
      <c r="A1" s="12" t="s">
        <v>7</v>
      </c>
      <c r="B1" s="2"/>
      <c r="C1" s="2"/>
      <c r="D1" s="2"/>
      <c r="E1" s="11"/>
    </row>
    <row r="2" spans="1:6" ht="43.2" customHeight="1" x14ac:dyDescent="0.3">
      <c r="A2" s="16" t="s">
        <v>14</v>
      </c>
      <c r="B2" s="11"/>
      <c r="C2" s="11"/>
      <c r="D2" s="11"/>
      <c r="E2" s="11"/>
    </row>
    <row r="3" spans="1:6" ht="42" customHeight="1" x14ac:dyDescent="0.3">
      <c r="A3" s="6" t="s">
        <v>15</v>
      </c>
      <c r="B3" s="11"/>
      <c r="C3" s="11"/>
      <c r="D3" s="11"/>
      <c r="E3" s="10"/>
    </row>
    <row r="4" spans="1:6" s="1" customFormat="1" ht="31.8" customHeight="1" x14ac:dyDescent="0.3">
      <c r="A4" s="13" t="s">
        <v>6</v>
      </c>
      <c r="B4" s="13"/>
      <c r="C4" s="13"/>
      <c r="D4" s="13"/>
      <c r="F4" s="20"/>
    </row>
    <row r="5" spans="1:6" ht="29.4" customHeight="1" thickBot="1" x14ac:dyDescent="0.35">
      <c r="A5" s="37" t="s">
        <v>2</v>
      </c>
      <c r="B5" s="37" t="s">
        <v>3</v>
      </c>
      <c r="C5" s="37" t="s">
        <v>4</v>
      </c>
      <c r="D5" s="37" t="s">
        <v>5</v>
      </c>
      <c r="E5" s="19" t="s">
        <v>16</v>
      </c>
    </row>
    <row r="6" spans="1:6" ht="52.2" customHeight="1" thickBot="1" x14ac:dyDescent="0.35">
      <c r="A6" s="32" t="s">
        <v>12</v>
      </c>
      <c r="B6" s="23">
        <v>30000</v>
      </c>
      <c r="C6" s="23">
        <v>3500</v>
      </c>
      <c r="D6" s="35">
        <f>IFERROR(C6/B6, )</f>
        <v>0.11666666666666667</v>
      </c>
      <c r="E6" s="28" t="s">
        <v>40</v>
      </c>
    </row>
    <row r="7" spans="1:6" ht="31.8" customHeight="1" thickBot="1" x14ac:dyDescent="0.35">
      <c r="A7" s="32" t="s">
        <v>12</v>
      </c>
      <c r="B7" s="24"/>
      <c r="C7" s="24"/>
      <c r="D7" s="35">
        <f t="shared" ref="D7:D9" si="0">IFERROR(C7/B7, )</f>
        <v>0</v>
      </c>
      <c r="E7" s="28" t="s">
        <v>41</v>
      </c>
    </row>
    <row r="8" spans="1:6" ht="30" customHeight="1" thickBot="1" x14ac:dyDescent="0.35">
      <c r="A8" s="33" t="s">
        <v>13</v>
      </c>
      <c r="B8" s="25">
        <v>1000</v>
      </c>
      <c r="C8" s="25">
        <v>260</v>
      </c>
      <c r="D8" s="35">
        <f t="shared" si="0"/>
        <v>0.26</v>
      </c>
      <c r="E8" s="28" t="s">
        <v>42</v>
      </c>
    </row>
    <row r="9" spans="1:6" ht="34.799999999999997" customHeight="1" thickBot="1" x14ac:dyDescent="0.35">
      <c r="A9" s="34" t="s">
        <v>11</v>
      </c>
      <c r="B9" s="26">
        <f>ROUNDUP(B8+B7+B6,0)</f>
        <v>31000</v>
      </c>
      <c r="C9" s="27">
        <f>ROUNDUP(C8+C7+C6,0)</f>
        <v>3760</v>
      </c>
      <c r="D9" s="36">
        <f t="shared" si="0"/>
        <v>0.12129032258064516</v>
      </c>
      <c r="E9" s="39" t="s">
        <v>43</v>
      </c>
    </row>
    <row r="10" spans="1:6" s="15" customFormat="1" ht="39.6" customHeight="1" x14ac:dyDescent="0.3">
      <c r="A10" s="38" t="s">
        <v>10</v>
      </c>
      <c r="B10" s="13"/>
      <c r="C10" s="13"/>
      <c r="D10" s="13"/>
      <c r="E10" s="14"/>
      <c r="F10" s="21"/>
    </row>
    <row r="11" spans="1:6" ht="25.8" customHeight="1" thickBot="1" x14ac:dyDescent="0.35">
      <c r="A11" s="37" t="s">
        <v>2</v>
      </c>
      <c r="B11" s="37" t="s">
        <v>3</v>
      </c>
      <c r="C11" s="37" t="s">
        <v>4</v>
      </c>
      <c r="D11" s="37" t="s">
        <v>5</v>
      </c>
      <c r="E11" s="19" t="s">
        <v>16</v>
      </c>
    </row>
    <row r="12" spans="1:6" ht="39.6" customHeight="1" thickBot="1" x14ac:dyDescent="0.35">
      <c r="A12" s="32" t="s">
        <v>12</v>
      </c>
      <c r="B12" s="29">
        <v>25000</v>
      </c>
      <c r="C12" s="29">
        <v>3500</v>
      </c>
      <c r="D12" s="35">
        <f>IFERROR(C12/B12, )</f>
        <v>0.14000000000000001</v>
      </c>
      <c r="E12" s="28" t="s">
        <v>45</v>
      </c>
    </row>
    <row r="13" spans="1:6" ht="39" customHeight="1" thickBot="1" x14ac:dyDescent="0.35">
      <c r="A13" s="32" t="s">
        <v>12</v>
      </c>
      <c r="B13" s="30">
        <v>5000</v>
      </c>
      <c r="C13" s="30">
        <v>900</v>
      </c>
      <c r="D13" s="35">
        <f t="shared" ref="D13:D15" si="1">IFERROR(C13/B13, )</f>
        <v>0.18</v>
      </c>
      <c r="E13" s="28" t="s">
        <v>46</v>
      </c>
    </row>
    <row r="14" spans="1:6" ht="28.2" customHeight="1" thickBot="1" x14ac:dyDescent="0.35">
      <c r="A14" s="33" t="s">
        <v>13</v>
      </c>
      <c r="B14" s="31"/>
      <c r="C14" s="31"/>
      <c r="D14" s="35">
        <f t="shared" si="1"/>
        <v>0</v>
      </c>
      <c r="E14" s="28" t="s">
        <v>47</v>
      </c>
    </row>
    <row r="15" spans="1:6" ht="38.4" customHeight="1" thickBot="1" x14ac:dyDescent="0.35">
      <c r="A15" s="34" t="s">
        <v>11</v>
      </c>
      <c r="B15" s="26">
        <f>ROUNDUP(B14+B13+B12,0)</f>
        <v>30000</v>
      </c>
      <c r="C15" s="27">
        <f>ROUNDUP(C14+C13+C12,0)</f>
        <v>4400</v>
      </c>
      <c r="D15" s="36">
        <f t="shared" si="1"/>
        <v>0.14666666666666667</v>
      </c>
      <c r="E15" s="39" t="s">
        <v>44</v>
      </c>
    </row>
    <row r="16" spans="1:6" s="15" customFormat="1" ht="58.2" customHeight="1" x14ac:dyDescent="0.3">
      <c r="A16" s="38" t="s">
        <v>9</v>
      </c>
      <c r="B16" s="13"/>
      <c r="C16" s="13"/>
      <c r="D16" s="13"/>
      <c r="E16" s="14"/>
      <c r="F16" s="21"/>
    </row>
    <row r="17" spans="1:6" ht="28.8" customHeight="1" thickBot="1" x14ac:dyDescent="0.35">
      <c r="A17" s="37" t="s">
        <v>2</v>
      </c>
      <c r="B17" s="37" t="s">
        <v>3</v>
      </c>
      <c r="C17" s="37" t="s">
        <v>4</v>
      </c>
      <c r="D17" s="37" t="s">
        <v>5</v>
      </c>
      <c r="E17" s="19" t="s">
        <v>16</v>
      </c>
    </row>
    <row r="18" spans="1:6" ht="37.799999999999997" customHeight="1" thickBot="1" x14ac:dyDescent="0.35">
      <c r="A18" s="32" t="s">
        <v>12</v>
      </c>
      <c r="B18" s="29">
        <v>30000</v>
      </c>
      <c r="C18" s="29">
        <v>5800</v>
      </c>
      <c r="D18" s="35">
        <f>IFERROR(C18/B18, )</f>
        <v>0.19333333333333333</v>
      </c>
      <c r="E18" s="28" t="s">
        <v>48</v>
      </c>
    </row>
    <row r="19" spans="1:6" ht="40.200000000000003" customHeight="1" thickBot="1" x14ac:dyDescent="0.35">
      <c r="A19" s="32" t="s">
        <v>12</v>
      </c>
      <c r="B19" s="24">
        <v>8000</v>
      </c>
      <c r="C19" s="30">
        <v>600</v>
      </c>
      <c r="D19" s="35">
        <f t="shared" ref="D19:D21" si="2">IFERROR(C19/B19, )</f>
        <v>7.4999999999999997E-2</v>
      </c>
      <c r="E19" s="28" t="s">
        <v>48</v>
      </c>
    </row>
    <row r="20" spans="1:6" ht="27.6" customHeight="1" thickBot="1" x14ac:dyDescent="0.35">
      <c r="A20" s="33" t="s">
        <v>13</v>
      </c>
      <c r="B20" s="25"/>
      <c r="C20" s="31"/>
      <c r="D20" s="35">
        <f t="shared" si="2"/>
        <v>0</v>
      </c>
      <c r="E20" s="28" t="s">
        <v>47</v>
      </c>
    </row>
    <row r="21" spans="1:6" ht="28.2" thickBot="1" x14ac:dyDescent="0.35">
      <c r="A21" s="34" t="s">
        <v>11</v>
      </c>
      <c r="B21" s="26">
        <f>ROUNDUP(B20+B19+B18,0)</f>
        <v>38000</v>
      </c>
      <c r="C21" s="27">
        <f>ROUNDUP(C20+C19+C18,0)</f>
        <v>6400</v>
      </c>
      <c r="D21" s="36">
        <f t="shared" si="2"/>
        <v>0.16842105263157894</v>
      </c>
      <c r="E21" s="39" t="s">
        <v>44</v>
      </c>
    </row>
    <row r="22" spans="1:6" s="18" customFormat="1" ht="53.4" customHeight="1" x14ac:dyDescent="0.3">
      <c r="A22" s="38" t="s">
        <v>8</v>
      </c>
      <c r="B22" s="38"/>
      <c r="C22" s="38"/>
      <c r="D22" s="38"/>
      <c r="E22" s="17"/>
      <c r="F22" s="22"/>
    </row>
    <row r="23" spans="1:6" ht="26.4" customHeight="1" thickBot="1" x14ac:dyDescent="0.35">
      <c r="A23" s="37" t="s">
        <v>2</v>
      </c>
      <c r="B23" s="37" t="s">
        <v>3</v>
      </c>
      <c r="C23" s="37" t="s">
        <v>4</v>
      </c>
      <c r="D23" s="37" t="s">
        <v>5</v>
      </c>
      <c r="E23" s="19" t="s">
        <v>16</v>
      </c>
    </row>
    <row r="24" spans="1:6" ht="34.799999999999997" customHeight="1" thickBot="1" x14ac:dyDescent="0.35">
      <c r="A24" s="32" t="s">
        <v>12</v>
      </c>
      <c r="B24" s="29">
        <v>30000</v>
      </c>
      <c r="C24" s="29">
        <v>5800</v>
      </c>
      <c r="D24" s="35">
        <f>IFERROR(C24/B24, )</f>
        <v>0.19333333333333333</v>
      </c>
      <c r="E24" s="28" t="s">
        <v>48</v>
      </c>
    </row>
    <row r="25" spans="1:6" ht="34.200000000000003" customHeight="1" thickBot="1" x14ac:dyDescent="0.35">
      <c r="A25" s="32" t="s">
        <v>12</v>
      </c>
      <c r="B25" s="30">
        <v>8000</v>
      </c>
      <c r="C25" s="30">
        <v>600</v>
      </c>
      <c r="D25" s="35">
        <f t="shared" ref="D25:D27" si="3">IFERROR(C25/B25, )</f>
        <v>7.4999999999999997E-2</v>
      </c>
      <c r="E25" s="28" t="s">
        <v>48</v>
      </c>
    </row>
    <row r="26" spans="1:6" ht="24.6" customHeight="1" thickBot="1" x14ac:dyDescent="0.35">
      <c r="A26" s="33" t="s">
        <v>13</v>
      </c>
      <c r="B26" s="31">
        <v>1000</v>
      </c>
      <c r="C26" s="31">
        <v>260</v>
      </c>
      <c r="D26" s="35">
        <f t="shared" si="3"/>
        <v>0.26</v>
      </c>
      <c r="E26" s="28" t="s">
        <v>49</v>
      </c>
    </row>
    <row r="27" spans="1:6" ht="37.799999999999997" customHeight="1" thickBot="1" x14ac:dyDescent="0.35">
      <c r="A27" s="34" t="s">
        <v>11</v>
      </c>
      <c r="B27" s="26">
        <f>ROUNDUP(B26+B25+B24,0)</f>
        <v>39000</v>
      </c>
      <c r="C27" s="27">
        <f>ROUNDUP(C26+C25+C24,0)</f>
        <v>6660</v>
      </c>
      <c r="D27" s="36">
        <f t="shared" si="3"/>
        <v>0.17076923076923076</v>
      </c>
      <c r="E27" s="39" t="s">
        <v>44</v>
      </c>
    </row>
    <row r="28" spans="1:6" s="9" customFormat="1" x14ac:dyDescent="0.3">
      <c r="A28" s="11"/>
      <c r="B28" s="11"/>
      <c r="C28" s="11"/>
      <c r="D28" s="11"/>
      <c r="E28" s="11"/>
    </row>
    <row r="29" spans="1:6" s="9" customFormat="1" x14ac:dyDescent="0.3">
      <c r="A29" s="11"/>
      <c r="B29" s="11"/>
      <c r="C29" s="11"/>
      <c r="D29" s="11"/>
      <c r="E29" s="11"/>
    </row>
    <row r="30" spans="1:6" s="9" customFormat="1" x14ac:dyDescent="0.3">
      <c r="A30" s="11"/>
      <c r="B30" s="11"/>
      <c r="C30" s="11"/>
      <c r="D30" s="11"/>
      <c r="E30" s="11"/>
    </row>
    <row r="31" spans="1:6" s="9" customFormat="1" x14ac:dyDescent="0.3">
      <c r="A31" s="11"/>
      <c r="B31" s="11"/>
      <c r="C31" s="11"/>
      <c r="D31" s="11"/>
      <c r="E31" s="11"/>
    </row>
    <row r="32" spans="1:6" s="9" customFormat="1" x14ac:dyDescent="0.3">
      <c r="A32" s="11"/>
      <c r="B32" s="11"/>
      <c r="C32" s="11"/>
      <c r="D32" s="11"/>
      <c r="E32" s="11"/>
    </row>
    <row r="33" spans="1:5" s="9" customFormat="1" x14ac:dyDescent="0.3">
      <c r="A33" s="11"/>
      <c r="B33" s="11"/>
      <c r="C33" s="11"/>
      <c r="D33" s="11"/>
      <c r="E33" s="11"/>
    </row>
    <row r="34" spans="1:5" s="9" customFormat="1" x14ac:dyDescent="0.3">
      <c r="A34" s="11"/>
      <c r="B34" s="11"/>
      <c r="C34" s="11"/>
      <c r="D34" s="11"/>
      <c r="E34" s="11"/>
    </row>
    <row r="35" spans="1:5" s="9" customFormat="1" x14ac:dyDescent="0.3">
      <c r="A35" s="11"/>
      <c r="B35" s="11"/>
      <c r="C35" s="11"/>
      <c r="D35" s="11"/>
      <c r="E35" s="11"/>
    </row>
    <row r="36" spans="1:5" s="9" customFormat="1" x14ac:dyDescent="0.3">
      <c r="A36" s="11"/>
      <c r="B36" s="11"/>
      <c r="C36" s="11"/>
      <c r="D36" s="11"/>
      <c r="E36" s="11"/>
    </row>
    <row r="37" spans="1:5" s="9" customFormat="1" x14ac:dyDescent="0.3">
      <c r="A37" s="11"/>
      <c r="B37" s="11"/>
      <c r="C37" s="11"/>
      <c r="D37" s="11"/>
      <c r="E37" s="11"/>
    </row>
    <row r="38" spans="1:5" s="9" customFormat="1" x14ac:dyDescent="0.3">
      <c r="A38" s="11"/>
      <c r="B38" s="11"/>
      <c r="C38" s="11"/>
      <c r="D38" s="11"/>
      <c r="E38" s="11"/>
    </row>
    <row r="39" spans="1:5" s="9" customFormat="1" x14ac:dyDescent="0.3">
      <c r="A39" s="11"/>
      <c r="B39" s="11"/>
      <c r="C39" s="11"/>
      <c r="D39" s="11"/>
      <c r="E39" s="11"/>
    </row>
    <row r="40" spans="1:5" s="9" customFormat="1" x14ac:dyDescent="0.3">
      <c r="A40" s="11"/>
      <c r="B40" s="11"/>
      <c r="C40" s="11"/>
      <c r="D40" s="11"/>
      <c r="E40" s="11"/>
    </row>
    <row r="41" spans="1:5" s="9" customFormat="1" x14ac:dyDescent="0.3"/>
    <row r="42" spans="1:5" s="9" customFormat="1" x14ac:dyDescent="0.3"/>
    <row r="43" spans="1:5" s="9" customFormat="1" x14ac:dyDescent="0.3"/>
    <row r="44" spans="1:5" s="9" customFormat="1" x14ac:dyDescent="0.3"/>
    <row r="45" spans="1:5" s="9" customFormat="1" x14ac:dyDescent="0.3"/>
    <row r="46" spans="1:5" s="9" customFormat="1" x14ac:dyDescent="0.3"/>
    <row r="47" spans="1:5" s="9" customFormat="1" x14ac:dyDescent="0.3"/>
    <row r="48" spans="1:5" s="9" customFormat="1" x14ac:dyDescent="0.3"/>
  </sheetData>
  <sheetProtection algorithmName="SHA-512" hashValue="e82Yg483R6OenOUyP1YNJbbATxeixmKCjRddjSXNyEp7PvJ9BPeCCZiumno++gldbszSeNA1gUXPXERdB6gJjA==" saltValue="+ynZoBzQadzZ++0myLaMjw==" spinCount="100000" sheet="1" objects="1" scenarios="1"/>
  <conditionalFormatting sqref="D6:D9">
    <cfRule type="cellIs" dxfId="42" priority="6" operator="equal">
      <formula>0</formula>
    </cfRule>
  </conditionalFormatting>
  <conditionalFormatting sqref="D12:D15">
    <cfRule type="cellIs" dxfId="41" priority="5" operator="equal">
      <formula>0</formula>
    </cfRule>
  </conditionalFormatting>
  <conditionalFormatting sqref="D18:D21">
    <cfRule type="cellIs" dxfId="40" priority="2" operator="equal">
      <formula>0</formula>
    </cfRule>
  </conditionalFormatting>
  <conditionalFormatting sqref="D24:D27">
    <cfRule type="cellIs" dxfId="39" priority="1" operator="equal">
      <formula>0</formula>
    </cfRule>
  </conditionalFormatting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1448-73E5-441B-910E-FC78A8A2E66B}">
  <dimension ref="A1:F29"/>
  <sheetViews>
    <sheetView zoomScale="115" zoomScaleNormal="115" workbookViewId="0">
      <selection activeCell="C6" sqref="C6"/>
    </sheetView>
  </sheetViews>
  <sheetFormatPr defaultRowHeight="14.4" x14ac:dyDescent="0.3"/>
  <cols>
    <col min="1" max="1" width="45.88671875" bestFit="1" customWidth="1"/>
    <col min="2" max="2" width="16.5546875" customWidth="1"/>
    <col min="3" max="3" width="18" customWidth="1"/>
    <col min="4" max="4" width="17.5546875" customWidth="1"/>
    <col min="5" max="5" width="12.109375" style="9" bestFit="1" customWidth="1"/>
    <col min="6" max="6" width="11.6640625" style="9" customWidth="1"/>
    <col min="10" max="11" width="11.6640625" bestFit="1" customWidth="1"/>
  </cols>
  <sheetData>
    <row r="1" spans="1:6" s="3" customFormat="1" ht="85.8" customHeight="1" x14ac:dyDescent="0.3">
      <c r="A1" s="4" t="s">
        <v>24</v>
      </c>
      <c r="B1" s="5"/>
      <c r="C1" s="5"/>
      <c r="D1" s="7"/>
      <c r="E1" s="5"/>
      <c r="F1" s="5"/>
    </row>
    <row r="2" spans="1:6" ht="42.6" customHeight="1" x14ac:dyDescent="0.3">
      <c r="A2" s="67" t="s">
        <v>51</v>
      </c>
      <c r="B2" s="68"/>
      <c r="C2" s="68"/>
      <c r="D2" s="68"/>
    </row>
    <row r="3" spans="1:6" ht="28.2" customHeight="1" x14ac:dyDescent="0.3">
      <c r="A3" s="53" t="s">
        <v>20</v>
      </c>
      <c r="B3" s="53" t="s">
        <v>17</v>
      </c>
      <c r="C3" s="53" t="s">
        <v>18</v>
      </c>
      <c r="D3" s="53" t="s">
        <v>19</v>
      </c>
    </row>
    <row r="4" spans="1:6" ht="27" customHeight="1" x14ac:dyDescent="0.3">
      <c r="A4" s="50" t="s">
        <v>22</v>
      </c>
      <c r="B4" s="65"/>
      <c r="C4" s="66"/>
      <c r="D4" s="52">
        <f>IFERROR(C4/B4, )</f>
        <v>0</v>
      </c>
    </row>
    <row r="5" spans="1:6" ht="25.2" customHeight="1" x14ac:dyDescent="0.3">
      <c r="A5" s="50" t="s">
        <v>22</v>
      </c>
      <c r="B5" s="65"/>
      <c r="C5" s="66"/>
      <c r="D5" s="52">
        <f t="shared" ref="D5:D7" si="0">IFERROR(C5/B5, )</f>
        <v>0</v>
      </c>
    </row>
    <row r="6" spans="1:6" x14ac:dyDescent="0.3">
      <c r="A6" s="50" t="s">
        <v>23</v>
      </c>
      <c r="B6" s="65"/>
      <c r="C6" s="66"/>
      <c r="D6" s="52">
        <f t="shared" si="0"/>
        <v>0</v>
      </c>
    </row>
    <row r="7" spans="1:6" ht="36" customHeight="1" x14ac:dyDescent="0.3">
      <c r="A7" s="54" t="s">
        <v>21</v>
      </c>
      <c r="B7" s="55">
        <f>ROUNDUP(B6+B5+B4,0)</f>
        <v>0</v>
      </c>
      <c r="C7" s="56">
        <f>ROUNDUP(C6+C5+C4,0)</f>
        <v>0</v>
      </c>
      <c r="D7" s="57">
        <f t="shared" si="0"/>
        <v>0</v>
      </c>
    </row>
    <row r="8" spans="1:6" s="9" customFormat="1" x14ac:dyDescent="0.3"/>
    <row r="9" spans="1:6" s="9" customFormat="1" x14ac:dyDescent="0.3"/>
    <row r="10" spans="1:6" s="9" customFormat="1" x14ac:dyDescent="0.3"/>
    <row r="11" spans="1:6" s="9" customFormat="1" x14ac:dyDescent="0.3"/>
    <row r="12" spans="1:6" s="9" customFormat="1" x14ac:dyDescent="0.3"/>
    <row r="13" spans="1:6" s="9" customFormat="1" x14ac:dyDescent="0.3"/>
    <row r="14" spans="1:6" s="9" customFormat="1" x14ac:dyDescent="0.3"/>
    <row r="15" spans="1:6" s="9" customFormat="1" x14ac:dyDescent="0.3"/>
    <row r="16" spans="1:6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</sheetData>
  <sheetProtection algorithmName="SHA-512" hashValue="Zcr05ng9JaVvFIgmY8P+Rgi/xbot8ATwzVpt6G8Jh3GegEUVwd4PexC3rYedFSLfGqGPslUm5lB4M/O8vrzMcw==" saltValue="64XmMuiuSMERYY4QzYoqGg==" spinCount="100000" sheet="1" objects="1" scenarios="1"/>
  <mergeCells count="1">
    <mergeCell ref="A2:D2"/>
  </mergeCells>
  <conditionalFormatting sqref="D4">
    <cfRule type="cellIs" dxfId="38" priority="4" operator="equal">
      <formula>0</formula>
    </cfRule>
  </conditionalFormatting>
  <conditionalFormatting sqref="D5">
    <cfRule type="cellIs" dxfId="37" priority="3" operator="equal">
      <formula>0</formula>
    </cfRule>
  </conditionalFormatting>
  <conditionalFormatting sqref="D6">
    <cfRule type="cellIs" dxfId="36" priority="2" operator="equal">
      <formula>0</formula>
    </cfRule>
  </conditionalFormatting>
  <conditionalFormatting sqref="D7">
    <cfRule type="cellIs" dxfId="35" priority="1" operator="equal">
      <formula>0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569E-B698-476C-BA2B-45BCF03F1852}">
  <dimension ref="A1:F55"/>
  <sheetViews>
    <sheetView zoomScale="115" zoomScaleNormal="115" workbookViewId="0"/>
  </sheetViews>
  <sheetFormatPr defaultRowHeight="14.4" x14ac:dyDescent="0.3"/>
  <cols>
    <col min="1" max="1" width="43.88671875" bestFit="1" customWidth="1"/>
    <col min="2" max="2" width="16.109375" customWidth="1"/>
    <col min="3" max="3" width="16.88671875" customWidth="1"/>
    <col min="4" max="4" width="14.6640625" customWidth="1"/>
    <col min="5" max="5" width="34.44140625" customWidth="1"/>
    <col min="6" max="6" width="8.88671875" style="9"/>
    <col min="9" max="10" width="11.6640625" bestFit="1" customWidth="1"/>
  </cols>
  <sheetData>
    <row r="1" spans="1:6" ht="43.2" customHeight="1" x14ac:dyDescent="0.3">
      <c r="A1" s="16" t="s">
        <v>25</v>
      </c>
      <c r="B1" s="11"/>
      <c r="C1" s="11"/>
      <c r="D1" s="11"/>
      <c r="E1" s="11"/>
    </row>
    <row r="2" spans="1:6" ht="33.6" customHeight="1" x14ac:dyDescent="0.3">
      <c r="A2" s="5" t="s">
        <v>0</v>
      </c>
      <c r="B2" s="9"/>
      <c r="C2" s="9"/>
      <c r="D2" s="9"/>
      <c r="E2" s="20"/>
    </row>
    <row r="3" spans="1:6" s="1" customFormat="1" ht="31.8" customHeight="1" thickBot="1" x14ac:dyDescent="0.35">
      <c r="A3" s="13" t="s">
        <v>28</v>
      </c>
      <c r="B3" s="13"/>
      <c r="C3" s="13"/>
      <c r="D3" s="13"/>
      <c r="E3" s="20"/>
      <c r="F3" s="20"/>
    </row>
    <row r="4" spans="1:6" ht="29.4" customHeight="1" thickBot="1" x14ac:dyDescent="0.35">
      <c r="A4" s="45" t="s">
        <v>20</v>
      </c>
      <c r="B4" s="46" t="s">
        <v>17</v>
      </c>
      <c r="C4" s="46" t="s">
        <v>18</v>
      </c>
      <c r="D4" s="47" t="s">
        <v>19</v>
      </c>
      <c r="E4" s="19" t="s">
        <v>26</v>
      </c>
    </row>
    <row r="5" spans="1:6" ht="46.8" customHeight="1" thickBot="1" x14ac:dyDescent="0.35">
      <c r="A5" s="50" t="s">
        <v>22</v>
      </c>
      <c r="B5" s="48">
        <v>30000</v>
      </c>
      <c r="C5" s="49">
        <v>3500</v>
      </c>
      <c r="D5" s="52">
        <f>IFERROR(C5/B5, )</f>
        <v>0.11666666666666667</v>
      </c>
      <c r="E5" s="28" t="s">
        <v>31</v>
      </c>
    </row>
    <row r="6" spans="1:6" ht="34.200000000000003" customHeight="1" thickBot="1" x14ac:dyDescent="0.35">
      <c r="A6" s="50" t="s">
        <v>22</v>
      </c>
      <c r="B6" s="48"/>
      <c r="C6" s="49"/>
      <c r="D6" s="52">
        <f t="shared" ref="D6:D8" si="0">IFERROR(C6/B6, )</f>
        <v>0</v>
      </c>
      <c r="E6" s="28" t="s">
        <v>30</v>
      </c>
    </row>
    <row r="7" spans="1:6" ht="34.200000000000003" customHeight="1" thickBot="1" x14ac:dyDescent="0.35">
      <c r="A7" s="50" t="s">
        <v>23</v>
      </c>
      <c r="B7" s="48">
        <v>1000</v>
      </c>
      <c r="C7" s="49">
        <v>260</v>
      </c>
      <c r="D7" s="52">
        <f t="shared" si="0"/>
        <v>0.26</v>
      </c>
      <c r="E7" s="58" t="s">
        <v>29</v>
      </c>
    </row>
    <row r="8" spans="1:6" ht="37.799999999999997" customHeight="1" thickBot="1" x14ac:dyDescent="0.35">
      <c r="A8" s="54" t="s">
        <v>21</v>
      </c>
      <c r="B8" s="55">
        <f>ROUNDUP(B7+B6+B5,0)</f>
        <v>31000</v>
      </c>
      <c r="C8" s="56">
        <f>ROUNDUP(C7+C6+C5,0)</f>
        <v>3760</v>
      </c>
      <c r="D8" s="57">
        <f t="shared" si="0"/>
        <v>0.12129032258064516</v>
      </c>
      <c r="E8" s="39" t="s">
        <v>32</v>
      </c>
    </row>
    <row r="9" spans="1:6" s="15" customFormat="1" ht="51" customHeight="1" x14ac:dyDescent="0.3">
      <c r="A9" s="13" t="s">
        <v>27</v>
      </c>
      <c r="B9" s="13"/>
      <c r="C9" s="13"/>
      <c r="D9" s="13"/>
      <c r="E9" s="14"/>
      <c r="F9" s="21"/>
    </row>
    <row r="10" spans="1:6" ht="28.8" customHeight="1" thickBot="1" x14ac:dyDescent="0.35">
      <c r="A10" s="53" t="s">
        <v>20</v>
      </c>
      <c r="B10" s="53" t="s">
        <v>17</v>
      </c>
      <c r="C10" s="53" t="s">
        <v>18</v>
      </c>
      <c r="D10" s="53" t="s">
        <v>19</v>
      </c>
      <c r="E10" s="19" t="s">
        <v>26</v>
      </c>
    </row>
    <row r="11" spans="1:6" ht="49.2" customHeight="1" thickBot="1" x14ac:dyDescent="0.35">
      <c r="A11" s="50" t="s">
        <v>22</v>
      </c>
      <c r="B11" s="29">
        <v>25000</v>
      </c>
      <c r="C11" s="29">
        <v>3500</v>
      </c>
      <c r="D11" s="60">
        <f>IFERROR(C11/B11, )</f>
        <v>0.14000000000000001</v>
      </c>
      <c r="E11" s="28" t="s">
        <v>33</v>
      </c>
    </row>
    <row r="12" spans="1:6" ht="39" customHeight="1" thickBot="1" x14ac:dyDescent="0.35">
      <c r="A12" s="50" t="s">
        <v>22</v>
      </c>
      <c r="B12" s="30">
        <v>5000</v>
      </c>
      <c r="C12" s="30">
        <v>900</v>
      </c>
      <c r="D12" s="60">
        <f t="shared" ref="D12:D14" si="1">IFERROR(C12/B12, )</f>
        <v>0.18</v>
      </c>
      <c r="E12" s="28" t="s">
        <v>34</v>
      </c>
    </row>
    <row r="13" spans="1:6" ht="21" customHeight="1" thickBot="1" x14ac:dyDescent="0.35">
      <c r="A13" s="50" t="s">
        <v>23</v>
      </c>
      <c r="B13" s="31"/>
      <c r="C13" s="31"/>
      <c r="D13" s="61">
        <f t="shared" si="1"/>
        <v>0</v>
      </c>
      <c r="E13" s="28" t="s">
        <v>35</v>
      </c>
    </row>
    <row r="14" spans="1:6" ht="33.6" customHeight="1" thickBot="1" x14ac:dyDescent="0.35">
      <c r="A14" s="51" t="s">
        <v>21</v>
      </c>
      <c r="B14" s="59">
        <f>ROUNDUP(B13+B12+B11,0)</f>
        <v>30000</v>
      </c>
      <c r="C14" s="27">
        <f>ROUNDUP(C13+C12+C11,0)</f>
        <v>4400</v>
      </c>
      <c r="D14" s="62">
        <f t="shared" si="1"/>
        <v>0.14666666666666667</v>
      </c>
      <c r="E14" s="39" t="s">
        <v>32</v>
      </c>
    </row>
    <row r="15" spans="1:6" s="15" customFormat="1" ht="49.8" customHeight="1" x14ac:dyDescent="0.3">
      <c r="A15" s="13" t="s">
        <v>37</v>
      </c>
      <c r="B15" s="13"/>
      <c r="C15" s="13"/>
      <c r="D15" s="13"/>
      <c r="E15" s="14"/>
      <c r="F15" s="21"/>
    </row>
    <row r="16" spans="1:6" ht="30" customHeight="1" thickBot="1" x14ac:dyDescent="0.35">
      <c r="A16" s="53" t="s">
        <v>20</v>
      </c>
      <c r="B16" s="53" t="s">
        <v>17</v>
      </c>
      <c r="C16" s="53" t="s">
        <v>18</v>
      </c>
      <c r="D16" s="53" t="s">
        <v>19</v>
      </c>
      <c r="E16" s="19" t="s">
        <v>26</v>
      </c>
    </row>
    <row r="17" spans="1:6" ht="42" customHeight="1" thickBot="1" x14ac:dyDescent="0.35">
      <c r="A17" s="50" t="s">
        <v>22</v>
      </c>
      <c r="B17" s="29">
        <v>30000</v>
      </c>
      <c r="C17" s="29">
        <v>5800</v>
      </c>
      <c r="D17" s="60">
        <f>IFERROR(C17/B17, )</f>
        <v>0.19333333333333333</v>
      </c>
      <c r="E17" s="28" t="s">
        <v>36</v>
      </c>
    </row>
    <row r="18" spans="1:6" ht="38.4" customHeight="1" thickBot="1" x14ac:dyDescent="0.35">
      <c r="A18" s="50" t="s">
        <v>22</v>
      </c>
      <c r="B18" s="30">
        <v>8000</v>
      </c>
      <c r="C18" s="30">
        <v>600</v>
      </c>
      <c r="D18" s="60">
        <f t="shared" ref="D18:D20" si="2">IFERROR(C18/B18, )</f>
        <v>7.4999999999999997E-2</v>
      </c>
      <c r="E18" s="28" t="s">
        <v>36</v>
      </c>
    </row>
    <row r="19" spans="1:6" ht="23.4" customHeight="1" thickBot="1" x14ac:dyDescent="0.35">
      <c r="A19" s="50" t="s">
        <v>23</v>
      </c>
      <c r="B19" s="31"/>
      <c r="C19" s="31"/>
      <c r="D19" s="61">
        <f t="shared" si="2"/>
        <v>0</v>
      </c>
      <c r="E19" s="28" t="s">
        <v>35</v>
      </c>
    </row>
    <row r="20" spans="1:6" ht="35.4" customHeight="1" thickBot="1" x14ac:dyDescent="0.35">
      <c r="A20" s="51" t="s">
        <v>21</v>
      </c>
      <c r="B20" s="59">
        <f>ROUNDUP(B19+B18+B17,0)</f>
        <v>38000</v>
      </c>
      <c r="C20" s="27">
        <f>ROUNDUP(C19+C18+C17,0)</f>
        <v>6400</v>
      </c>
      <c r="D20" s="62">
        <f t="shared" si="2"/>
        <v>0.16842105263157894</v>
      </c>
      <c r="E20" s="39" t="s">
        <v>32</v>
      </c>
    </row>
    <row r="21" spans="1:6" s="15" customFormat="1" ht="39.6" customHeight="1" x14ac:dyDescent="0.3">
      <c r="A21" s="13" t="s">
        <v>38</v>
      </c>
      <c r="B21" s="13"/>
      <c r="C21" s="13"/>
      <c r="D21" s="13"/>
      <c r="E21" s="14"/>
      <c r="F21" s="21"/>
    </row>
    <row r="22" spans="1:6" ht="28.8" customHeight="1" thickBot="1" x14ac:dyDescent="0.35">
      <c r="A22" s="53" t="s">
        <v>20</v>
      </c>
      <c r="B22" s="53" t="s">
        <v>17</v>
      </c>
      <c r="C22" s="53" t="s">
        <v>18</v>
      </c>
      <c r="D22" s="53" t="s">
        <v>19</v>
      </c>
      <c r="E22" s="19" t="s">
        <v>26</v>
      </c>
    </row>
    <row r="23" spans="1:6" ht="42.6" customHeight="1" thickBot="1" x14ac:dyDescent="0.35">
      <c r="A23" s="50" t="s">
        <v>22</v>
      </c>
      <c r="B23" s="29">
        <v>30000</v>
      </c>
      <c r="C23" s="29">
        <v>5800</v>
      </c>
      <c r="D23" s="60">
        <f>IFERROR(C23/B23, )</f>
        <v>0.19333333333333333</v>
      </c>
      <c r="E23" s="28" t="s">
        <v>36</v>
      </c>
    </row>
    <row r="24" spans="1:6" ht="40.799999999999997" customHeight="1" thickBot="1" x14ac:dyDescent="0.35">
      <c r="A24" s="50" t="s">
        <v>22</v>
      </c>
      <c r="B24" s="30">
        <v>8000</v>
      </c>
      <c r="C24" s="30">
        <v>600</v>
      </c>
      <c r="D24" s="60">
        <f t="shared" ref="D24:D26" si="3">IFERROR(C24/B24, )</f>
        <v>7.4999999999999997E-2</v>
      </c>
      <c r="E24" s="28" t="s">
        <v>36</v>
      </c>
    </row>
    <row r="25" spans="1:6" ht="37.799999999999997" customHeight="1" thickBot="1" x14ac:dyDescent="0.35">
      <c r="A25" s="50" t="s">
        <v>23</v>
      </c>
      <c r="B25" s="31">
        <v>1000</v>
      </c>
      <c r="C25" s="31">
        <v>260</v>
      </c>
      <c r="D25" s="61">
        <f t="shared" si="3"/>
        <v>0.26</v>
      </c>
      <c r="E25" s="28" t="s">
        <v>39</v>
      </c>
    </row>
    <row r="26" spans="1:6" ht="39.6" customHeight="1" thickBot="1" x14ac:dyDescent="0.35">
      <c r="A26" s="51" t="s">
        <v>21</v>
      </c>
      <c r="B26" s="59">
        <f>ROUNDUP(B25+B24+B23,0)</f>
        <v>39000</v>
      </c>
      <c r="C26" s="27">
        <f>ROUNDUP(C25+C24+C23,0)</f>
        <v>6660</v>
      </c>
      <c r="D26" s="62">
        <f t="shared" si="3"/>
        <v>0.17076923076923076</v>
      </c>
      <c r="E26" s="39" t="s">
        <v>32</v>
      </c>
    </row>
    <row r="27" spans="1:6" x14ac:dyDescent="0.3">
      <c r="A27" s="9"/>
      <c r="B27" s="9"/>
      <c r="C27" s="9"/>
      <c r="D27" s="9"/>
      <c r="E27" s="9"/>
    </row>
    <row r="28" spans="1:6" x14ac:dyDescent="0.3">
      <c r="A28" s="9"/>
      <c r="B28" s="9"/>
      <c r="C28" s="9"/>
      <c r="D28" s="9"/>
      <c r="E28" s="9"/>
    </row>
    <row r="29" spans="1:6" x14ac:dyDescent="0.3">
      <c r="A29" s="9"/>
      <c r="B29" s="9"/>
      <c r="C29" s="9"/>
      <c r="D29" s="9"/>
      <c r="E29" s="9"/>
    </row>
    <row r="30" spans="1:6" x14ac:dyDescent="0.3">
      <c r="A30" s="9"/>
      <c r="B30" s="9"/>
      <c r="C30" s="9"/>
      <c r="D30" s="9"/>
      <c r="E30" s="9"/>
    </row>
    <row r="31" spans="1:6" x14ac:dyDescent="0.3">
      <c r="A31" s="9"/>
      <c r="B31" s="9"/>
      <c r="C31" s="9"/>
      <c r="D31" s="9"/>
      <c r="E31" s="9"/>
    </row>
    <row r="32" spans="1:6" x14ac:dyDescent="0.3">
      <c r="A32" s="9"/>
      <c r="B32" s="9"/>
      <c r="C32" s="9"/>
      <c r="D32" s="9"/>
      <c r="E32" s="9"/>
    </row>
    <row r="33" spans="1:5" x14ac:dyDescent="0.3">
      <c r="A33" s="9"/>
      <c r="B33" s="9"/>
      <c r="C33" s="9"/>
      <c r="D33" s="9"/>
      <c r="E33" s="9"/>
    </row>
    <row r="34" spans="1:5" x14ac:dyDescent="0.3">
      <c r="A34" s="9"/>
      <c r="B34" s="9"/>
      <c r="C34" s="9"/>
      <c r="D34" s="9"/>
      <c r="E34" s="9"/>
    </row>
    <row r="35" spans="1:5" x14ac:dyDescent="0.3">
      <c r="A35" s="9"/>
      <c r="B35" s="9"/>
      <c r="C35" s="9"/>
      <c r="D35" s="9"/>
      <c r="E35" s="9"/>
    </row>
    <row r="36" spans="1:5" x14ac:dyDescent="0.3">
      <c r="A36" s="9"/>
      <c r="B36" s="9"/>
      <c r="C36" s="9"/>
      <c r="D36" s="9"/>
      <c r="E36" s="9"/>
    </row>
    <row r="37" spans="1:5" x14ac:dyDescent="0.3">
      <c r="A37" s="9"/>
      <c r="B37" s="9"/>
      <c r="C37" s="9"/>
      <c r="D37" s="9"/>
      <c r="E37" s="9"/>
    </row>
    <row r="38" spans="1:5" x14ac:dyDescent="0.3">
      <c r="A38" s="9"/>
      <c r="B38" s="9"/>
      <c r="C38" s="9"/>
      <c r="D38" s="9"/>
      <c r="E38" s="9"/>
    </row>
    <row r="39" spans="1:5" x14ac:dyDescent="0.3">
      <c r="A39" s="9"/>
      <c r="B39" s="9"/>
      <c r="C39" s="9"/>
      <c r="D39" s="9"/>
      <c r="E39" s="9"/>
    </row>
    <row r="40" spans="1:5" x14ac:dyDescent="0.3">
      <c r="A40" s="9"/>
      <c r="B40" s="9"/>
      <c r="C40" s="9"/>
      <c r="D40" s="9"/>
      <c r="E40" s="9"/>
    </row>
    <row r="41" spans="1:5" x14ac:dyDescent="0.3">
      <c r="A41" s="9"/>
      <c r="B41" s="9"/>
      <c r="C41" s="9"/>
      <c r="D41" s="9"/>
      <c r="E41" s="9"/>
    </row>
    <row r="42" spans="1:5" x14ac:dyDescent="0.3">
      <c r="A42" s="9"/>
      <c r="B42" s="9"/>
      <c r="C42" s="9"/>
      <c r="D42" s="9"/>
      <c r="E42" s="9"/>
    </row>
    <row r="43" spans="1:5" x14ac:dyDescent="0.3">
      <c r="A43" s="9"/>
      <c r="B43" s="9"/>
      <c r="C43" s="9"/>
      <c r="D43" s="9"/>
      <c r="E43" s="9"/>
    </row>
    <row r="44" spans="1:5" x14ac:dyDescent="0.3">
      <c r="A44" s="9"/>
      <c r="B44" s="9"/>
      <c r="C44" s="9"/>
      <c r="D44" s="9"/>
      <c r="E44" s="9"/>
    </row>
    <row r="45" spans="1:5" x14ac:dyDescent="0.3">
      <c r="A45" s="9"/>
      <c r="B45" s="9"/>
      <c r="C45" s="9"/>
      <c r="D45" s="9"/>
      <c r="E45" s="9"/>
    </row>
    <row r="46" spans="1:5" x14ac:dyDescent="0.3">
      <c r="A46" s="9"/>
      <c r="B46" s="9"/>
      <c r="C46" s="9"/>
      <c r="D46" s="9"/>
      <c r="E46" s="9"/>
    </row>
    <row r="47" spans="1:5" x14ac:dyDescent="0.3">
      <c r="A47" s="9"/>
      <c r="B47" s="9"/>
      <c r="C47" s="9"/>
      <c r="D47" s="9"/>
      <c r="E47" s="9"/>
    </row>
    <row r="48" spans="1:5" x14ac:dyDescent="0.3">
      <c r="A48" s="9"/>
      <c r="B48" s="9"/>
      <c r="C48" s="9"/>
      <c r="D48" s="9"/>
      <c r="E48" s="9"/>
    </row>
    <row r="49" spans="1:5" x14ac:dyDescent="0.3">
      <c r="A49" s="9"/>
      <c r="B49" s="9"/>
      <c r="C49" s="9"/>
      <c r="D49" s="9"/>
      <c r="E49" s="9"/>
    </row>
    <row r="50" spans="1:5" x14ac:dyDescent="0.3">
      <c r="A50" s="9"/>
      <c r="B50" s="9"/>
      <c r="C50" s="9"/>
      <c r="D50" s="9"/>
      <c r="E50" s="9"/>
    </row>
    <row r="51" spans="1:5" x14ac:dyDescent="0.3">
      <c r="A51" s="9"/>
      <c r="B51" s="9"/>
      <c r="C51" s="9"/>
      <c r="D51" s="9"/>
      <c r="E51" s="9"/>
    </row>
    <row r="52" spans="1:5" x14ac:dyDescent="0.3">
      <c r="A52" s="9"/>
      <c r="B52" s="9"/>
      <c r="C52" s="9"/>
      <c r="D52" s="9"/>
      <c r="E52" s="9"/>
    </row>
    <row r="53" spans="1:5" x14ac:dyDescent="0.3">
      <c r="A53" s="9"/>
      <c r="B53" s="9"/>
      <c r="C53" s="9"/>
      <c r="D53" s="9"/>
      <c r="E53" s="9"/>
    </row>
    <row r="54" spans="1:5" x14ac:dyDescent="0.3">
      <c r="A54" s="9"/>
      <c r="B54" s="9"/>
      <c r="C54" s="9"/>
      <c r="D54" s="9"/>
      <c r="E54" s="9"/>
    </row>
    <row r="55" spans="1:5" x14ac:dyDescent="0.3">
      <c r="A55" s="9"/>
      <c r="B55" s="9"/>
      <c r="C55" s="9"/>
      <c r="D55" s="9"/>
      <c r="E55" s="9"/>
    </row>
  </sheetData>
  <sheetProtection algorithmName="SHA-512" hashValue="bVpZr+SzhpiWYnqQHyIA4LTHH3rQP3NeAXAmOySNPrytJ1IbQPtBInMvQC9kRTusTvvnVNbQyNCnyZUMa6l4RA==" saltValue="WiB8A/otEuIvyC0AOvPvvA==" spinCount="100000" sheet="1" objects="1" scenarios="1"/>
  <conditionalFormatting sqref="D11:D14">
    <cfRule type="cellIs" dxfId="33" priority="7" operator="equal">
      <formula>0</formula>
    </cfRule>
  </conditionalFormatting>
  <conditionalFormatting sqref="D17:D20">
    <cfRule type="cellIs" dxfId="32" priority="6" operator="equal">
      <formula>0</formula>
    </cfRule>
  </conditionalFormatting>
  <conditionalFormatting sqref="D23:D26">
    <cfRule type="cellIs" dxfId="31" priority="5" operator="equal">
      <formula>0</formula>
    </cfRule>
  </conditionalFormatting>
  <conditionalFormatting sqref="D5">
    <cfRule type="cellIs" dxfId="26" priority="4" operator="equal">
      <formula>0</formula>
    </cfRule>
  </conditionalFormatting>
  <conditionalFormatting sqref="D6">
    <cfRule type="cellIs" dxfId="25" priority="3" operator="equal">
      <formula>0</formula>
    </cfRule>
  </conditionalFormatting>
  <conditionalFormatting sqref="D7">
    <cfRule type="cellIs" dxfId="24" priority="2" operator="equal">
      <formula>0</formula>
    </cfRule>
  </conditionalFormatting>
  <conditionalFormatting sqref="D8">
    <cfRule type="cellIs" dxfId="23" priority="1" operator="equal">
      <formula>0</formula>
    </cfRule>
  </conditionalFormatting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AF97CE-BABE-494A-AC24-B3B3BABC1578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7F578F-7B84-4E54-A395-886EF3A81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67E82D-2189-4CD8-A252-517302C76E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Painotetun keskihinnan laskenta</vt:lpstr>
      <vt:lpstr>Esimerkit ja ohjeet</vt:lpstr>
      <vt:lpstr>Beräkning av vägt medelpris</vt:lpstr>
      <vt:lpstr>Exempel och anvisningar</vt:lpstr>
      <vt:lpstr>'Painotetun keskihinnan laskenta'!Tulostusalue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Lappalainen Kari</dc:creator>
  <cp:keywords/>
  <dc:description/>
  <cp:lastModifiedBy>Mäenpää Susanna</cp:lastModifiedBy>
  <cp:revision/>
  <cp:lastPrinted>2023-04-12T15:36:43Z</cp:lastPrinted>
  <dcterms:created xsi:type="dcterms:W3CDTF">2023-01-27T09:09:32Z</dcterms:created>
  <dcterms:modified xsi:type="dcterms:W3CDTF">2023-04-13T09:33:03Z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